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для Басгоф" sheetId="3" r:id="rId1"/>
    <sheet name="Лист2" sheetId="5" r:id="rId2"/>
  </sheets>
  <calcPr calcId="144525" concurrentCalc="0"/>
</workbook>
</file>

<file path=xl/calcChain.xml><?xml version="1.0" encoding="utf-8"?>
<calcChain xmlns="http://schemas.openxmlformats.org/spreadsheetml/2006/main">
  <c r="T4" i="5" l="1"/>
  <c r="E4" i="5"/>
  <c r="H4" i="5"/>
  <c r="L4" i="5"/>
  <c r="P4" i="5"/>
  <c r="U4" i="5"/>
  <c r="T5" i="5"/>
  <c r="E5" i="5"/>
  <c r="H5" i="5"/>
  <c r="L5" i="5"/>
  <c r="P5" i="5"/>
  <c r="U5" i="5"/>
  <c r="T6" i="5"/>
  <c r="E6" i="5"/>
  <c r="H6" i="5"/>
  <c r="L6" i="5"/>
  <c r="P6" i="5"/>
  <c r="U6" i="5"/>
  <c r="T7" i="5"/>
  <c r="E7" i="5"/>
  <c r="H7" i="5"/>
  <c r="L7" i="5"/>
  <c r="P7" i="5"/>
  <c r="U7" i="5"/>
  <c r="T8" i="5"/>
  <c r="E8" i="5"/>
  <c r="H8" i="5"/>
  <c r="L8" i="5"/>
  <c r="P8" i="5"/>
  <c r="U8" i="5"/>
  <c r="T9" i="5"/>
  <c r="E9" i="5"/>
  <c r="H9" i="5"/>
  <c r="L9" i="5"/>
  <c r="P9" i="5"/>
  <c r="U9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D10" i="5"/>
  <c r="C10" i="5"/>
  <c r="B10" i="5"/>
  <c r="E10" i="5"/>
</calcChain>
</file>

<file path=xl/sharedStrings.xml><?xml version="1.0" encoding="utf-8"?>
<sst xmlns="http://schemas.openxmlformats.org/spreadsheetml/2006/main" count="72" uniqueCount="62">
  <si>
    <t>1.1.</t>
  </si>
  <si>
    <t>1.2.</t>
  </si>
  <si>
    <t>1.3.</t>
  </si>
  <si>
    <t>К1</t>
  </si>
  <si>
    <t>2.1.</t>
  </si>
  <si>
    <t>2.3.</t>
  </si>
  <si>
    <t>К2</t>
  </si>
  <si>
    <t>3.3.</t>
  </si>
  <si>
    <t>3.1.</t>
  </si>
  <si>
    <t>3.2.</t>
  </si>
  <si>
    <t>К3</t>
  </si>
  <si>
    <t>4.1.</t>
  </si>
  <si>
    <t>4.2.</t>
  </si>
  <si>
    <t>4.3.</t>
  </si>
  <si>
    <t>К4</t>
  </si>
  <si>
    <t>5.1.</t>
  </si>
  <si>
    <t>5.2.</t>
  </si>
  <si>
    <t>5.3.</t>
  </si>
  <si>
    <t>К5</t>
  </si>
  <si>
    <t>Sо</t>
  </si>
  <si>
    <t>1.1.2</t>
  </si>
  <si>
    <t>1.3.1</t>
  </si>
  <si>
    <t>1.3.2</t>
  </si>
  <si>
    <t>2.1.1</t>
  </si>
  <si>
    <t>2.3.1</t>
  </si>
  <si>
    <t>3.1.1</t>
  </si>
  <si>
    <t>3.2.1</t>
  </si>
  <si>
    <t>4.1.1</t>
  </si>
  <si>
    <t>4.2.1</t>
  </si>
  <si>
    <t>4.3.1</t>
  </si>
  <si>
    <t>5.1.1</t>
  </si>
  <si>
    <t>5.2.1</t>
  </si>
  <si>
    <t>5.3.1</t>
  </si>
  <si>
    <t xml:space="preserve">1.1.1 </t>
  </si>
  <si>
    <t>1.2.1</t>
  </si>
  <si>
    <t>/1.3.1</t>
  </si>
  <si>
    <t>/1.3.2</t>
  </si>
  <si>
    <t>Численность респондентов</t>
  </si>
  <si>
    <t>доля должна быть 40</t>
  </si>
  <si>
    <t>/2.3.1</t>
  </si>
  <si>
    <t>3.3.1</t>
  </si>
  <si>
    <t>/3.3.1</t>
  </si>
  <si>
    <t>/4.1.1</t>
  </si>
  <si>
    <t>/4.2.1</t>
  </si>
  <si>
    <t>/4.3.1</t>
  </si>
  <si>
    <t>/5.1.1</t>
  </si>
  <si>
    <t>/5.2.1</t>
  </si>
  <si>
    <t>/5.3.1</t>
  </si>
  <si>
    <t>МБОУ "Борисовская СОШ"</t>
  </si>
  <si>
    <t>МБОУ "Екатеринославская СОШ"</t>
  </si>
  <si>
    <t>МБОУ "Изюмовская СОШ"</t>
  </si>
  <si>
    <t>МБОУ "Бабежская СОШ"</t>
  </si>
  <si>
    <t>МБОУ "Александровская СОШ"</t>
  </si>
  <si>
    <t>МБУДО "Шербакульская детская школа искусств"</t>
  </si>
  <si>
    <t>12/12</t>
  </si>
  <si>
    <t>14/14</t>
  </si>
  <si>
    <t>39/43</t>
  </si>
  <si>
    <t>40/45</t>
  </si>
  <si>
    <t>42/45</t>
  </si>
  <si>
    <t>41/43</t>
  </si>
  <si>
    <t>41/45</t>
  </si>
  <si>
    <t>20/38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</si>
</sst>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1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164" fontId="2" fillId="3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"/>
  <sheetViews>
    <sheetView tabSelected="1" topLeftCell="E1" workbookViewId="0">
      <selection activeCell="B2" sqref="B2:B7"/>
    </sheetView>
  </sheetViews>
  <sheetFormatPr defaultRowHeight="15" x14ac:dyDescent="0.25"/>
  <cols>
    <col min="1" max="1" width="30.140625" customWidth="1"/>
    <col min="2" max="2" width="20.7109375" customWidth="1"/>
    <col min="25" max="25" width="10.140625" bestFit="1" customWidth="1"/>
  </cols>
  <sheetData>
    <row r="1" spans="1:28" ht="30" x14ac:dyDescent="0.25">
      <c r="A1" s="10"/>
      <c r="B1" s="14" t="s">
        <v>37</v>
      </c>
      <c r="C1" s="11" t="s">
        <v>33</v>
      </c>
      <c r="D1" s="11" t="s">
        <v>20</v>
      </c>
      <c r="E1" s="11" t="s">
        <v>34</v>
      </c>
      <c r="F1" s="11" t="s">
        <v>21</v>
      </c>
      <c r="G1" s="11" t="s">
        <v>35</v>
      </c>
      <c r="H1" s="11" t="s">
        <v>22</v>
      </c>
      <c r="I1" s="11" t="s">
        <v>36</v>
      </c>
      <c r="J1" s="11" t="s">
        <v>23</v>
      </c>
      <c r="K1" s="11" t="s">
        <v>24</v>
      </c>
      <c r="L1" s="11" t="s">
        <v>39</v>
      </c>
      <c r="M1" s="11" t="s">
        <v>25</v>
      </c>
      <c r="N1" s="11" t="s">
        <v>26</v>
      </c>
      <c r="O1" s="11" t="s">
        <v>40</v>
      </c>
      <c r="P1" s="11" t="s">
        <v>41</v>
      </c>
      <c r="Q1" s="11" t="s">
        <v>27</v>
      </c>
      <c r="R1" s="11" t="s">
        <v>42</v>
      </c>
      <c r="S1" s="11" t="s">
        <v>28</v>
      </c>
      <c r="T1" s="11" t="s">
        <v>43</v>
      </c>
      <c r="U1" s="11" t="s">
        <v>29</v>
      </c>
      <c r="V1" s="11" t="s">
        <v>44</v>
      </c>
      <c r="W1" s="11" t="s">
        <v>30</v>
      </c>
      <c r="X1" s="11" t="s">
        <v>45</v>
      </c>
      <c r="Y1" s="11" t="s">
        <v>31</v>
      </c>
      <c r="Z1" s="11" t="s">
        <v>46</v>
      </c>
      <c r="AA1" s="11" t="s">
        <v>32</v>
      </c>
      <c r="AB1" s="11" t="s">
        <v>47</v>
      </c>
    </row>
    <row r="2" spans="1:28" x14ac:dyDescent="0.25">
      <c r="A2" s="15" t="s">
        <v>48</v>
      </c>
      <c r="B2" s="16">
        <v>60</v>
      </c>
      <c r="C2" s="11" t="s">
        <v>55</v>
      </c>
      <c r="D2" s="11" t="s">
        <v>56</v>
      </c>
      <c r="E2" s="2">
        <v>3</v>
      </c>
      <c r="F2" s="19">
        <v>36</v>
      </c>
      <c r="G2" s="2">
        <v>36</v>
      </c>
      <c r="H2" s="2">
        <v>33</v>
      </c>
      <c r="I2" s="2">
        <v>33</v>
      </c>
      <c r="J2" s="2">
        <v>5</v>
      </c>
      <c r="K2" s="2">
        <v>51</v>
      </c>
      <c r="L2" s="2">
        <v>60</v>
      </c>
      <c r="M2" s="2">
        <v>4</v>
      </c>
      <c r="N2" s="2">
        <v>3</v>
      </c>
      <c r="O2" s="2">
        <v>5</v>
      </c>
      <c r="P2" s="2">
        <v>5</v>
      </c>
      <c r="Q2" s="2">
        <v>57</v>
      </c>
      <c r="R2" s="2">
        <v>60</v>
      </c>
      <c r="S2" s="2">
        <v>58</v>
      </c>
      <c r="T2" s="2">
        <v>60</v>
      </c>
      <c r="U2" s="2">
        <v>40</v>
      </c>
      <c r="V2" s="2">
        <v>45</v>
      </c>
      <c r="W2" s="2">
        <v>53</v>
      </c>
      <c r="X2" s="2">
        <v>60</v>
      </c>
      <c r="Y2" s="2">
        <v>57</v>
      </c>
      <c r="Z2" s="2">
        <v>60</v>
      </c>
      <c r="AA2" s="2">
        <v>60</v>
      </c>
      <c r="AB2" s="2">
        <v>60</v>
      </c>
    </row>
    <row r="3" spans="1:28" x14ac:dyDescent="0.25">
      <c r="A3" s="10" t="s">
        <v>49</v>
      </c>
      <c r="B3" s="16">
        <v>133</v>
      </c>
      <c r="C3" s="11" t="s">
        <v>55</v>
      </c>
      <c r="D3" s="11" t="s">
        <v>57</v>
      </c>
      <c r="E3" s="2">
        <v>3</v>
      </c>
      <c r="F3" s="19">
        <v>92</v>
      </c>
      <c r="G3" s="2">
        <v>92</v>
      </c>
      <c r="H3" s="2">
        <v>56</v>
      </c>
      <c r="I3" s="2">
        <v>57</v>
      </c>
      <c r="J3" s="2">
        <v>5</v>
      </c>
      <c r="K3" s="2">
        <v>84</v>
      </c>
      <c r="L3" s="2">
        <v>133</v>
      </c>
      <c r="M3" s="2">
        <v>4</v>
      </c>
      <c r="N3" s="2">
        <v>3</v>
      </c>
      <c r="O3" s="2">
        <v>7</v>
      </c>
      <c r="P3" s="2">
        <v>7</v>
      </c>
      <c r="Q3" s="2">
        <v>107</v>
      </c>
      <c r="R3" s="2">
        <v>133</v>
      </c>
      <c r="S3" s="2">
        <v>111</v>
      </c>
      <c r="T3" s="2">
        <v>133</v>
      </c>
      <c r="U3" s="2">
        <v>81</v>
      </c>
      <c r="V3" s="2">
        <v>81</v>
      </c>
      <c r="W3" s="2">
        <v>110</v>
      </c>
      <c r="X3" s="2">
        <v>133</v>
      </c>
      <c r="Y3" s="2">
        <v>106</v>
      </c>
      <c r="Z3" s="2">
        <v>133</v>
      </c>
      <c r="AA3" s="2">
        <v>117</v>
      </c>
      <c r="AB3" s="2">
        <v>133</v>
      </c>
    </row>
    <row r="4" spans="1:28" x14ac:dyDescent="0.25">
      <c r="A4" s="10" t="s">
        <v>50</v>
      </c>
      <c r="B4" s="16">
        <v>50</v>
      </c>
      <c r="C4" s="11" t="s">
        <v>55</v>
      </c>
      <c r="D4" s="11" t="s">
        <v>58</v>
      </c>
      <c r="E4" s="2">
        <v>3</v>
      </c>
      <c r="F4" s="19">
        <v>47</v>
      </c>
      <c r="G4" s="2">
        <v>49</v>
      </c>
      <c r="H4" s="2">
        <v>46</v>
      </c>
      <c r="I4" s="2">
        <v>47</v>
      </c>
      <c r="J4" s="2">
        <v>5</v>
      </c>
      <c r="K4" s="2">
        <v>43</v>
      </c>
      <c r="L4" s="2">
        <v>50</v>
      </c>
      <c r="M4" s="2">
        <v>4</v>
      </c>
      <c r="N4" s="2">
        <v>3</v>
      </c>
      <c r="O4" s="2">
        <v>2</v>
      </c>
      <c r="P4" s="2">
        <v>2</v>
      </c>
      <c r="Q4" s="2">
        <v>48</v>
      </c>
      <c r="R4" s="2">
        <v>50</v>
      </c>
      <c r="S4" s="2">
        <v>47</v>
      </c>
      <c r="T4" s="2">
        <v>50</v>
      </c>
      <c r="U4" s="2">
        <v>48</v>
      </c>
      <c r="V4" s="2">
        <v>48</v>
      </c>
      <c r="W4" s="2">
        <v>50</v>
      </c>
      <c r="X4" s="2">
        <v>50</v>
      </c>
      <c r="Y4" s="2">
        <v>49</v>
      </c>
      <c r="Z4" s="2">
        <v>50</v>
      </c>
      <c r="AA4" s="2">
        <v>49</v>
      </c>
      <c r="AB4" s="2">
        <v>50</v>
      </c>
    </row>
    <row r="5" spans="1:28" x14ac:dyDescent="0.25">
      <c r="A5" s="10" t="s">
        <v>51</v>
      </c>
      <c r="B5" s="16">
        <v>40</v>
      </c>
      <c r="C5" s="11" t="s">
        <v>55</v>
      </c>
      <c r="D5" s="11" t="s">
        <v>59</v>
      </c>
      <c r="E5" s="2">
        <v>3</v>
      </c>
      <c r="F5" s="19">
        <v>33</v>
      </c>
      <c r="G5" s="2">
        <v>34</v>
      </c>
      <c r="H5" s="2">
        <v>22</v>
      </c>
      <c r="I5" s="2">
        <v>22</v>
      </c>
      <c r="J5" s="2">
        <v>5</v>
      </c>
      <c r="K5" s="2">
        <v>33</v>
      </c>
      <c r="L5" s="2">
        <v>40</v>
      </c>
      <c r="M5" s="2">
        <v>4</v>
      </c>
      <c r="N5" s="2">
        <v>3</v>
      </c>
      <c r="O5" s="2">
        <v>2</v>
      </c>
      <c r="P5" s="2">
        <v>2</v>
      </c>
      <c r="Q5" s="2">
        <v>34</v>
      </c>
      <c r="R5" s="2">
        <v>40</v>
      </c>
      <c r="S5" s="2">
        <v>38</v>
      </c>
      <c r="T5" s="2">
        <v>40</v>
      </c>
      <c r="U5" s="2">
        <v>28</v>
      </c>
      <c r="V5" s="2">
        <v>28</v>
      </c>
      <c r="W5" s="2">
        <v>34</v>
      </c>
      <c r="X5" s="2">
        <v>40</v>
      </c>
      <c r="Y5" s="2">
        <v>36</v>
      </c>
      <c r="Z5" s="2">
        <v>40</v>
      </c>
      <c r="AA5" s="2">
        <v>35</v>
      </c>
      <c r="AB5" s="2">
        <v>40</v>
      </c>
    </row>
    <row r="6" spans="1:28" x14ac:dyDescent="0.25">
      <c r="A6" s="10" t="s">
        <v>52</v>
      </c>
      <c r="B6" s="17">
        <v>70</v>
      </c>
      <c r="C6" s="11" t="s">
        <v>55</v>
      </c>
      <c r="D6" s="11" t="s">
        <v>60</v>
      </c>
      <c r="E6" s="2">
        <v>3</v>
      </c>
      <c r="F6" s="19">
        <v>59</v>
      </c>
      <c r="G6" s="2">
        <v>60</v>
      </c>
      <c r="H6" s="2">
        <v>50</v>
      </c>
      <c r="I6" s="2">
        <v>70</v>
      </c>
      <c r="J6" s="2">
        <v>5</v>
      </c>
      <c r="K6" s="2">
        <v>50</v>
      </c>
      <c r="L6" s="2">
        <v>70</v>
      </c>
      <c r="M6" s="2">
        <v>3</v>
      </c>
      <c r="N6" s="2">
        <v>3</v>
      </c>
      <c r="O6" s="2">
        <v>11</v>
      </c>
      <c r="P6" s="2">
        <v>11</v>
      </c>
      <c r="Q6" s="2">
        <v>65</v>
      </c>
      <c r="R6" s="2">
        <v>70</v>
      </c>
      <c r="S6" s="2">
        <v>66</v>
      </c>
      <c r="T6" s="2">
        <v>70</v>
      </c>
      <c r="U6" s="2">
        <v>63</v>
      </c>
      <c r="V6" s="2">
        <v>63</v>
      </c>
      <c r="W6" s="2">
        <v>63</v>
      </c>
      <c r="X6" s="2">
        <v>70</v>
      </c>
      <c r="Y6" s="2">
        <v>66</v>
      </c>
      <c r="Z6" s="2">
        <v>70</v>
      </c>
      <c r="AA6" s="2">
        <v>64</v>
      </c>
      <c r="AB6" s="2">
        <v>70</v>
      </c>
    </row>
    <row r="7" spans="1:28" x14ac:dyDescent="0.25">
      <c r="A7" s="10" t="s">
        <v>53</v>
      </c>
      <c r="B7" s="16">
        <v>96</v>
      </c>
      <c r="C7" s="11" t="s">
        <v>54</v>
      </c>
      <c r="D7" s="11" t="s">
        <v>61</v>
      </c>
      <c r="E7" s="2">
        <v>3</v>
      </c>
      <c r="F7" s="19">
        <v>90</v>
      </c>
      <c r="G7" s="2">
        <v>90</v>
      </c>
      <c r="H7" s="2">
        <v>86</v>
      </c>
      <c r="I7" s="2">
        <v>96</v>
      </c>
      <c r="J7" s="2">
        <v>4</v>
      </c>
      <c r="K7" s="2">
        <v>94</v>
      </c>
      <c r="L7" s="2">
        <v>96</v>
      </c>
      <c r="M7" s="2">
        <v>2</v>
      </c>
      <c r="N7" s="2">
        <v>2</v>
      </c>
      <c r="O7" s="2">
        <v>4</v>
      </c>
      <c r="P7" s="2">
        <v>5</v>
      </c>
      <c r="Q7" s="2">
        <v>96</v>
      </c>
      <c r="R7" s="2">
        <v>96</v>
      </c>
      <c r="S7" s="2">
        <v>96</v>
      </c>
      <c r="T7" s="2">
        <v>96</v>
      </c>
      <c r="U7" s="2">
        <v>82</v>
      </c>
      <c r="V7" s="2">
        <v>82</v>
      </c>
      <c r="W7" s="2">
        <v>96</v>
      </c>
      <c r="X7" s="2">
        <v>96</v>
      </c>
      <c r="Y7" s="2">
        <v>96</v>
      </c>
      <c r="Z7" s="2">
        <v>96</v>
      </c>
      <c r="AA7" s="2">
        <v>95</v>
      </c>
      <c r="AB7" s="2">
        <v>96</v>
      </c>
    </row>
    <row r="8" spans="1:28" x14ac:dyDescent="0.25">
      <c r="A8" s="10"/>
      <c r="B8" s="10" t="s">
        <v>38</v>
      </c>
      <c r="C8" s="2"/>
      <c r="D8" s="2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  <c r="Q8" s="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10" spans="1:28" x14ac:dyDescent="0.25">
      <c r="C10" s="13"/>
      <c r="D10" s="18"/>
      <c r="E10" s="18"/>
      <c r="F10" s="18"/>
      <c r="G10" s="18"/>
      <c r="H10" s="18"/>
      <c r="I10" s="18"/>
      <c r="J10" s="13"/>
      <c r="K10" s="13"/>
    </row>
    <row r="11" spans="1:28" x14ac:dyDescent="0.25">
      <c r="C11" s="13"/>
      <c r="D11" s="13"/>
      <c r="E11" s="13"/>
      <c r="F11" s="13"/>
      <c r="G11" s="13"/>
      <c r="H11" s="13"/>
      <c r="I11" s="13"/>
      <c r="J11" s="13"/>
      <c r="K11" s="13"/>
    </row>
    <row r="12" spans="1:28" x14ac:dyDescent="0.25">
      <c r="C12" s="13"/>
      <c r="D12" s="13"/>
      <c r="E12" s="13"/>
      <c r="F12" s="13"/>
      <c r="G12" s="13"/>
      <c r="H12" s="13"/>
      <c r="I12" s="13"/>
      <c r="J12" s="13"/>
      <c r="K12" s="13"/>
    </row>
    <row r="13" spans="1:28" x14ac:dyDescent="0.25">
      <c r="D13" s="13"/>
      <c r="E13" s="13"/>
      <c r="F13" s="13"/>
      <c r="G13" s="13"/>
      <c r="H13" s="13"/>
      <c r="I13" s="13"/>
      <c r="J13" s="13"/>
      <c r="K13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1"/>
  <sheetViews>
    <sheetView workbookViewId="0">
      <selection activeCell="U10" sqref="U10"/>
    </sheetView>
  </sheetViews>
  <sheetFormatPr defaultRowHeight="15" x14ac:dyDescent="0.25"/>
  <cols>
    <col min="1" max="1" width="48.85546875" style="1" customWidth="1"/>
    <col min="2" max="21" width="6.7109375" style="1" customWidth="1"/>
    <col min="22" max="16384" width="9.140625" style="1"/>
  </cols>
  <sheetData>
    <row r="3" spans="1:21" x14ac:dyDescent="0.25">
      <c r="B3" s="3" t="s">
        <v>0</v>
      </c>
      <c r="C3" s="3" t="s">
        <v>1</v>
      </c>
      <c r="D3" s="3" t="s">
        <v>2</v>
      </c>
      <c r="E3" s="4" t="s">
        <v>3</v>
      </c>
      <c r="F3" s="5" t="s">
        <v>4</v>
      </c>
      <c r="G3" s="5" t="s">
        <v>5</v>
      </c>
      <c r="H3" s="7" t="s">
        <v>6</v>
      </c>
      <c r="I3" s="2" t="s">
        <v>8</v>
      </c>
      <c r="J3" s="2" t="s">
        <v>9</v>
      </c>
      <c r="K3" s="2" t="s">
        <v>7</v>
      </c>
      <c r="L3" s="7" t="s">
        <v>10</v>
      </c>
      <c r="M3" s="5" t="s">
        <v>11</v>
      </c>
      <c r="N3" s="5" t="s">
        <v>12</v>
      </c>
      <c r="O3" s="5" t="s">
        <v>13</v>
      </c>
      <c r="P3" s="7" t="s">
        <v>14</v>
      </c>
      <c r="Q3" s="5" t="s">
        <v>15</v>
      </c>
      <c r="R3" s="5" t="s">
        <v>16</v>
      </c>
      <c r="S3" s="5" t="s">
        <v>17</v>
      </c>
      <c r="T3" s="6" t="s">
        <v>18</v>
      </c>
      <c r="U3" s="8" t="s">
        <v>19</v>
      </c>
    </row>
    <row r="4" spans="1:21" ht="15.75" x14ac:dyDescent="0.25">
      <c r="A4" s="21" t="s">
        <v>48</v>
      </c>
      <c r="B4" s="25">
        <v>95.34</v>
      </c>
      <c r="C4" s="25">
        <v>100</v>
      </c>
      <c r="D4" s="25">
        <v>100</v>
      </c>
      <c r="E4" s="20">
        <f t="shared" ref="E4:E9" si="0">(0.3*B4)+(0.3*C4)+(0.4*D4)</f>
        <v>98.602000000000004</v>
      </c>
      <c r="F4" s="27">
        <v>100</v>
      </c>
      <c r="G4" s="25">
        <v>100</v>
      </c>
      <c r="H4" s="20">
        <f>(F4*0.3)+0.4*(F4+G4)/2+(0.3*G4)</f>
        <v>100</v>
      </c>
      <c r="I4" s="25">
        <v>80</v>
      </c>
      <c r="J4" s="25">
        <v>60</v>
      </c>
      <c r="K4" s="25">
        <v>100</v>
      </c>
      <c r="L4" s="20">
        <f>(I4*0.3)+(J4*0.4)+(K4*0.3)</f>
        <v>78</v>
      </c>
      <c r="M4" s="25">
        <v>95</v>
      </c>
      <c r="N4" s="25">
        <v>96.666666666666671</v>
      </c>
      <c r="O4" s="25">
        <v>88.888888888888886</v>
      </c>
      <c r="P4" s="20">
        <f>(M4*0.4)+(N4*0.4)+(O4*0.2)</f>
        <v>94.444444444444457</v>
      </c>
      <c r="Q4" s="25">
        <v>88.333333333333329</v>
      </c>
      <c r="R4" s="25">
        <v>95</v>
      </c>
      <c r="S4" s="25">
        <v>100</v>
      </c>
      <c r="T4" s="20">
        <f>(0.3*Q4)+(R4*0.2)+(S4*0.5)</f>
        <v>95.5</v>
      </c>
      <c r="U4" s="28">
        <f>(E4+H4+L4+P4+T4)/5</f>
        <v>93.309288888888887</v>
      </c>
    </row>
    <row r="5" spans="1:21" ht="15.75" x14ac:dyDescent="0.25">
      <c r="A5" s="22" t="s">
        <v>49</v>
      </c>
      <c r="B5" s="25">
        <v>94.4</v>
      </c>
      <c r="C5" s="25">
        <v>100</v>
      </c>
      <c r="D5" s="25">
        <v>100</v>
      </c>
      <c r="E5" s="20">
        <f t="shared" si="0"/>
        <v>98.32</v>
      </c>
      <c r="F5" s="27">
        <v>100</v>
      </c>
      <c r="G5" s="25">
        <v>98.245614035087712</v>
      </c>
      <c r="H5" s="20">
        <f t="shared" ref="H5:H9" si="1">(F5*0.3)+0.4*(F5+G5)/2+(0.3*G5)</f>
        <v>99.122807017543863</v>
      </c>
      <c r="I5" s="25">
        <v>80</v>
      </c>
      <c r="J5" s="25">
        <v>60</v>
      </c>
      <c r="K5" s="25">
        <v>100</v>
      </c>
      <c r="L5" s="20">
        <f>(I5*0.3)+(J5*0.4)+(K5*0.3)</f>
        <v>78</v>
      </c>
      <c r="M5" s="25">
        <v>80.451127819548873</v>
      </c>
      <c r="N5" s="25">
        <v>83.458646616541358</v>
      </c>
      <c r="O5" s="25">
        <v>100</v>
      </c>
      <c r="P5" s="20">
        <f t="shared" ref="P5:P9" si="2">(M5*0.4)+(N5*0.4)+(O5*0.2)</f>
        <v>85.563909774436098</v>
      </c>
      <c r="Q5" s="25">
        <v>82.706766917293223</v>
      </c>
      <c r="R5" s="25">
        <v>79.699248120300751</v>
      </c>
      <c r="S5" s="25">
        <v>87.969924812030072</v>
      </c>
      <c r="T5" s="20">
        <f t="shared" ref="T5:T9" si="3">(0.3*Q5)+(R5*0.2)+(S5*0.5)</f>
        <v>84.73684210526315</v>
      </c>
      <c r="U5" s="28">
        <f t="shared" ref="U5:U9" si="4">(E5+H5+L5+P5+T5)/5</f>
        <v>89.148711779448604</v>
      </c>
    </row>
    <row r="6" spans="1:21" ht="15.75" x14ac:dyDescent="0.25">
      <c r="A6" s="22" t="s">
        <v>50</v>
      </c>
      <c r="B6" s="25">
        <v>96.67</v>
      </c>
      <c r="C6" s="25">
        <v>100</v>
      </c>
      <c r="D6" s="25">
        <v>95.918367346938766</v>
      </c>
      <c r="E6" s="20">
        <f t="shared" si="0"/>
        <v>97.368346938775503</v>
      </c>
      <c r="F6" s="27">
        <v>100</v>
      </c>
      <c r="G6" s="25">
        <v>97.872340425531917</v>
      </c>
      <c r="H6" s="20">
        <f t="shared" si="1"/>
        <v>98.936170212765958</v>
      </c>
      <c r="I6" s="25">
        <v>80</v>
      </c>
      <c r="J6" s="25">
        <v>60</v>
      </c>
      <c r="K6" s="25">
        <v>100</v>
      </c>
      <c r="L6" s="20">
        <f>(I6*0.3)+(J6*0.4)+(K6*0.3)</f>
        <v>78</v>
      </c>
      <c r="M6" s="25">
        <v>96</v>
      </c>
      <c r="N6" s="25">
        <v>94</v>
      </c>
      <c r="O6" s="25">
        <v>100</v>
      </c>
      <c r="P6" s="20">
        <f t="shared" si="2"/>
        <v>96</v>
      </c>
      <c r="Q6" s="25">
        <v>100</v>
      </c>
      <c r="R6" s="25">
        <v>98</v>
      </c>
      <c r="S6" s="25">
        <v>98</v>
      </c>
      <c r="T6" s="20">
        <f t="shared" si="3"/>
        <v>98.6</v>
      </c>
      <c r="U6" s="28">
        <f t="shared" si="4"/>
        <v>93.780903430308285</v>
      </c>
    </row>
    <row r="7" spans="1:21" ht="15.75" x14ac:dyDescent="0.25">
      <c r="A7" s="22" t="s">
        <v>51</v>
      </c>
      <c r="B7" s="25">
        <v>97.67</v>
      </c>
      <c r="C7" s="25">
        <v>100</v>
      </c>
      <c r="D7" s="25">
        <v>97.058823529411768</v>
      </c>
      <c r="E7" s="20">
        <f t="shared" si="0"/>
        <v>98.124529411764712</v>
      </c>
      <c r="F7" s="27">
        <v>100</v>
      </c>
      <c r="G7" s="25">
        <v>100</v>
      </c>
      <c r="H7" s="20">
        <f t="shared" si="1"/>
        <v>100</v>
      </c>
      <c r="I7" s="25">
        <v>80</v>
      </c>
      <c r="J7" s="25">
        <v>60</v>
      </c>
      <c r="K7" s="25">
        <v>100</v>
      </c>
      <c r="L7" s="20">
        <f t="shared" ref="L7:L9" si="5">(I7*0.3)+(J7*0.4)+(K7*0.3)</f>
        <v>78</v>
      </c>
      <c r="M7" s="25">
        <v>85</v>
      </c>
      <c r="N7" s="25">
        <v>95</v>
      </c>
      <c r="O7" s="25">
        <v>100</v>
      </c>
      <c r="P7" s="20">
        <f t="shared" si="2"/>
        <v>92</v>
      </c>
      <c r="Q7" s="25">
        <v>85</v>
      </c>
      <c r="R7" s="25">
        <v>90</v>
      </c>
      <c r="S7" s="25">
        <v>87.5</v>
      </c>
      <c r="T7" s="20">
        <f t="shared" si="3"/>
        <v>87.25</v>
      </c>
      <c r="U7" s="28">
        <f t="shared" si="4"/>
        <v>91.074905882352937</v>
      </c>
    </row>
    <row r="8" spans="1:21" ht="15.75" x14ac:dyDescent="0.25">
      <c r="A8" s="22" t="s">
        <v>52</v>
      </c>
      <c r="B8" s="25">
        <v>95.55</v>
      </c>
      <c r="C8" s="25">
        <v>100</v>
      </c>
      <c r="D8" s="25">
        <v>98.333333333333329</v>
      </c>
      <c r="E8" s="20">
        <f t="shared" si="0"/>
        <v>97.998333333333335</v>
      </c>
      <c r="F8" s="27">
        <v>100</v>
      </c>
      <c r="G8" s="25">
        <v>71.428571428571431</v>
      </c>
      <c r="H8" s="20">
        <f t="shared" si="1"/>
        <v>85.714285714285722</v>
      </c>
      <c r="I8" s="25">
        <v>60</v>
      </c>
      <c r="J8" s="25">
        <v>60</v>
      </c>
      <c r="K8" s="25">
        <v>100</v>
      </c>
      <c r="L8" s="20">
        <f t="shared" si="5"/>
        <v>72</v>
      </c>
      <c r="M8" s="25">
        <v>92.857142857142861</v>
      </c>
      <c r="N8" s="25">
        <v>94.285714285714278</v>
      </c>
      <c r="O8" s="25">
        <v>100</v>
      </c>
      <c r="P8" s="20">
        <f t="shared" si="2"/>
        <v>94.857142857142861</v>
      </c>
      <c r="Q8" s="25">
        <v>90</v>
      </c>
      <c r="R8" s="25">
        <v>94.285714285714278</v>
      </c>
      <c r="S8" s="25">
        <v>91.428571428571431</v>
      </c>
      <c r="T8" s="20">
        <f t="shared" si="3"/>
        <v>91.571428571428584</v>
      </c>
      <c r="U8" s="28">
        <f t="shared" si="4"/>
        <v>88.428238095238086</v>
      </c>
    </row>
    <row r="9" spans="1:21" ht="15.75" x14ac:dyDescent="0.25">
      <c r="A9" s="23" t="s">
        <v>53</v>
      </c>
      <c r="B9" s="26">
        <v>76.319999999999993</v>
      </c>
      <c r="C9" s="26">
        <v>100</v>
      </c>
      <c r="D9" s="26">
        <v>100</v>
      </c>
      <c r="E9" s="24">
        <f t="shared" si="0"/>
        <v>92.896000000000001</v>
      </c>
      <c r="F9" s="29">
        <v>80</v>
      </c>
      <c r="G9" s="26">
        <v>89.583333333333343</v>
      </c>
      <c r="H9" s="24">
        <f t="shared" si="1"/>
        <v>84.791666666666671</v>
      </c>
      <c r="I9" s="26">
        <v>40</v>
      </c>
      <c r="J9" s="26">
        <v>40</v>
      </c>
      <c r="K9" s="26">
        <v>80</v>
      </c>
      <c r="L9" s="24">
        <f t="shared" si="5"/>
        <v>52</v>
      </c>
      <c r="M9" s="26">
        <v>100</v>
      </c>
      <c r="N9" s="26">
        <v>100</v>
      </c>
      <c r="O9" s="26">
        <v>100</v>
      </c>
      <c r="P9" s="24">
        <f t="shared" si="2"/>
        <v>100</v>
      </c>
      <c r="Q9" s="26">
        <v>100</v>
      </c>
      <c r="R9" s="26">
        <v>100</v>
      </c>
      <c r="S9" s="26">
        <v>98.958333333333343</v>
      </c>
      <c r="T9" s="24">
        <f t="shared" si="3"/>
        <v>99.479166666666671</v>
      </c>
      <c r="U9" s="30">
        <f t="shared" si="4"/>
        <v>85.833366666666677</v>
      </c>
    </row>
    <row r="10" spans="1:21" s="12" customFormat="1" x14ac:dyDescent="0.25">
      <c r="A10" s="7"/>
      <c r="B10" s="20">
        <f>SUM(B4:B9)/6</f>
        <v>92.658333333333346</v>
      </c>
      <c r="C10" s="20">
        <f>SUM(C4:C9)/6</f>
        <v>100</v>
      </c>
      <c r="D10" s="20">
        <f t="shared" ref="D10:T10" si="6">SUM(D4:D9)/6</f>
        <v>98.551754034947308</v>
      </c>
      <c r="E10" s="20">
        <f t="shared" si="6"/>
        <v>97.21820161397892</v>
      </c>
      <c r="F10" s="20">
        <f t="shared" si="6"/>
        <v>96.666666666666671</v>
      </c>
      <c r="G10" s="20">
        <f t="shared" si="6"/>
        <v>92.85497653708741</v>
      </c>
      <c r="H10" s="20">
        <f t="shared" si="6"/>
        <v>94.760821601877026</v>
      </c>
      <c r="I10" s="20">
        <f t="shared" si="6"/>
        <v>70</v>
      </c>
      <c r="J10" s="20">
        <f t="shared" si="6"/>
        <v>56.666666666666664</v>
      </c>
      <c r="K10" s="20">
        <f t="shared" si="6"/>
        <v>96.666666666666671</v>
      </c>
      <c r="L10" s="20">
        <f t="shared" si="6"/>
        <v>72.666666666666671</v>
      </c>
      <c r="M10" s="20">
        <f t="shared" si="6"/>
        <v>91.551378446115294</v>
      </c>
      <c r="N10" s="20">
        <f t="shared" si="6"/>
        <v>93.901837928153711</v>
      </c>
      <c r="O10" s="20">
        <f t="shared" si="6"/>
        <v>98.148148148148152</v>
      </c>
      <c r="P10" s="20">
        <f t="shared" si="6"/>
        <v>93.810916179337241</v>
      </c>
      <c r="Q10" s="20">
        <f t="shared" si="6"/>
        <v>91.00668337510443</v>
      </c>
      <c r="R10" s="20">
        <f t="shared" si="6"/>
        <v>92.830827067669176</v>
      </c>
      <c r="S10" s="20">
        <f t="shared" si="6"/>
        <v>93.976138262322479</v>
      </c>
      <c r="T10" s="20">
        <f t="shared" si="6"/>
        <v>92.856239557226388</v>
      </c>
      <c r="U10" s="20">
        <f>(SUM(U4:U9))/6</f>
        <v>90.262569123817244</v>
      </c>
    </row>
    <row r="12" spans="1:21" x14ac:dyDescent="0.25">
      <c r="D12" s="9"/>
      <c r="G12" s="9"/>
      <c r="K12" s="9"/>
      <c r="M12" s="9"/>
      <c r="N12" s="9"/>
      <c r="O12" s="9"/>
      <c r="Q12" s="9"/>
      <c r="R12" s="9"/>
      <c r="S12" s="9"/>
    </row>
    <row r="13" spans="1:21" x14ac:dyDescent="0.25">
      <c r="D13" s="9"/>
      <c r="G13" s="9"/>
      <c r="K13" s="9"/>
      <c r="M13" s="9"/>
      <c r="N13" s="9"/>
      <c r="O13" s="9"/>
      <c r="Q13" s="9"/>
      <c r="R13" s="9"/>
      <c r="S13" s="9"/>
    </row>
    <row r="14" spans="1:21" x14ac:dyDescent="0.25">
      <c r="D14" s="9"/>
      <c r="G14" s="9"/>
      <c r="K14" s="9"/>
      <c r="M14" s="9"/>
      <c r="N14" s="9"/>
      <c r="O14" s="9"/>
      <c r="Q14" s="9"/>
      <c r="R14" s="9"/>
      <c r="S14" s="9"/>
    </row>
    <row r="15" spans="1:21" x14ac:dyDescent="0.25">
      <c r="D15" s="9"/>
      <c r="G15" s="9"/>
      <c r="K15" s="9"/>
      <c r="M15" s="9"/>
      <c r="N15" s="9"/>
      <c r="O15" s="9"/>
      <c r="Q15" s="9"/>
      <c r="R15" s="9"/>
      <c r="S15" s="9"/>
    </row>
    <row r="16" spans="1:21" x14ac:dyDescent="0.25">
      <c r="D16" s="9"/>
      <c r="G16" s="9"/>
      <c r="K16" s="9"/>
      <c r="M16" s="9"/>
      <c r="N16" s="9"/>
      <c r="O16" s="9"/>
      <c r="Q16" s="9"/>
      <c r="R16" s="9"/>
      <c r="S16" s="9"/>
    </row>
    <row r="17" spans="4:19" x14ac:dyDescent="0.25">
      <c r="D17" s="9"/>
      <c r="G17" s="9"/>
      <c r="K17" s="9"/>
      <c r="M17" s="9"/>
      <c r="N17" s="9"/>
      <c r="O17" s="9"/>
      <c r="Q17" s="9"/>
      <c r="R17" s="9"/>
      <c r="S17" s="9"/>
    </row>
    <row r="18" spans="4:19" x14ac:dyDescent="0.25">
      <c r="D18" s="9"/>
      <c r="G18" s="9"/>
      <c r="K18" s="9"/>
      <c r="M18" s="9"/>
      <c r="N18" s="9"/>
      <c r="O18" s="9"/>
      <c r="Q18" s="9"/>
      <c r="R18" s="9"/>
      <c r="S18" s="9"/>
    </row>
    <row r="19" spans="4:19" x14ac:dyDescent="0.25">
      <c r="D19" s="9"/>
      <c r="G19" s="9"/>
      <c r="K19" s="9"/>
      <c r="M19" s="9"/>
      <c r="N19" s="9"/>
      <c r="O19" s="9"/>
      <c r="Q19" s="9"/>
      <c r="R19" s="9"/>
      <c r="S19" s="9"/>
    </row>
    <row r="20" spans="4:19" x14ac:dyDescent="0.25">
      <c r="D20" s="9"/>
      <c r="G20" s="9"/>
      <c r="K20" s="9"/>
      <c r="M20" s="9"/>
      <c r="N20" s="9"/>
      <c r="O20" s="9"/>
      <c r="Q20" s="9"/>
      <c r="R20" s="9"/>
      <c r="S20" s="9"/>
    </row>
    <row r="21" spans="4:19" x14ac:dyDescent="0.25">
      <c r="D21" s="9"/>
      <c r="G21" s="9"/>
      <c r="K21" s="9"/>
      <c r="M21" s="9"/>
      <c r="N21" s="9"/>
      <c r="O21" s="9"/>
      <c r="Q21" s="9"/>
      <c r="R21" s="9"/>
      <c r="S21" s="9"/>
    </row>
  </sheetData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Басгоф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2020-03-26T05:37:42Z</dcterms:modified>
</cp:coreProperties>
</file>